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76" activeTab="0"/>
  </bookViews>
  <sheets>
    <sheet name="Obligaciones" sheetId="1" r:id="rId1"/>
    <sheet name="Amortización" sheetId="2" r:id="rId2"/>
    <sheet name="Indicadores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EAI Estado analítico de ingresos (Impuestos, Cuotas, Contribuciones, Derechos y Aprovechamientos )  RECAUDADO</t>
        </r>
      </text>
    </comment>
  </commentList>
</comments>
</file>

<file path=xl/sharedStrings.xml><?xml version="1.0" encoding="utf-8"?>
<sst xmlns="http://schemas.openxmlformats.org/spreadsheetml/2006/main" count="52" uniqueCount="43">
  <si>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</si>
  <si>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</si>
  <si>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</si>
  <si>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</si>
  <si>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</si>
  <si>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</si>
  <si>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</si>
  <si>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</si>
  <si>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</si>
  <si>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</si>
  <si>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</si>
  <si>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</si>
  <si>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</si>
  <si>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</si>
  <si>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</si>
  <si>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</si>
  <si>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</si>
  <si>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</si>
  <si>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</si>
  <si>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</si>
  <si>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</si>
  <si>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</si>
  <si>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</si>
  <si>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</si>
  <si>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</si>
  <si>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</si>
  <si>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</si>
  <si>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</si>
  <si>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</si>
  <si>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</si>
  <si>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</si>
  <si>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</si>
  <si>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</si>
  <si>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</si>
  <si>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</si>
  <si>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</si>
  <si>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</si>
  <si>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</si>
  <si>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AL 31 de Diciembre 2016</t>
  </si>
  <si>
    <t>Enero-Marzo 2018</t>
  </si>
  <si>
    <t>Deuda Pública Bruta Total  descontando la amortización de Banobras al 30 marzo  2018</t>
  </si>
  <si>
    <t>Deuda Pública Bruta Total al 31 de diciembre del año 2017</t>
  </si>
  <si>
    <t>Deuda Pública Bruta Total al 31 de Diciembre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</si>
</sst>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7" fillId="0" borderId="0" xfId="21" applyFont="1" applyBorder="1" applyAlignment="1">
      <alignment vertical="center"/>
    </xf>
    <xf numFmtId="10" fontId="7" fillId="0" borderId="4" xfId="22" applyNumberFormat="1" applyFont="1" applyBorder="1" applyAlignment="1">
      <alignment horizontal="center" vertical="center"/>
    </xf>
    <xf numFmtId="44" fontId="7" fillId="0" borderId="5" xfId="2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4" fontId="8" fillId="0" borderId="7" xfId="21" applyFont="1" applyBorder="1" applyAlignment="1">
      <alignment vertical="center"/>
    </xf>
    <xf numFmtId="44" fontId="8" fillId="0" borderId="8" xfId="21" applyFont="1" applyBorder="1" applyAlignment="1">
      <alignment vertical="center"/>
    </xf>
    <xf numFmtId="10" fontId="7" fillId="0" borderId="9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10" xfId="0" applyFont="1" applyFill="1" applyBorder="1" applyAlignment="1">
      <alignment horizontal="center" vertical="center" wrapText="1" readingOrder="1"/>
    </xf>
    <xf numFmtId="44" fontId="7" fillId="0" borderId="4" xfId="21" applyFont="1" applyBorder="1"/>
    <xf numFmtId="8" fontId="8" fillId="0" borderId="4" xfId="21" applyNumberFormat="1" applyFont="1" applyBorder="1" applyAlignment="1">
      <alignment/>
    </xf>
    <xf numFmtId="44" fontId="7" fillId="0" borderId="4" xfId="21" applyFont="1" applyBorder="1" applyAlignment="1">
      <alignment wrapText="1"/>
    </xf>
    <xf numFmtId="44" fontId="8" fillId="0" borderId="11" xfId="21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" fontId="7" fillId="0" borderId="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3" fontId="7" fillId="0" borderId="4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0" fontId="7" fillId="0" borderId="12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43" fontId="7" fillId="0" borderId="14" xfId="2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43" fontId="7" fillId="0" borderId="11" xfId="0" applyNumberFormat="1" applyFont="1" applyBorder="1" applyAlignment="1">
      <alignment vertical="center"/>
    </xf>
    <xf numFmtId="10" fontId="7" fillId="0" borderId="15" xfId="22" applyNumberFormat="1" applyFont="1" applyBorder="1" applyAlignment="1">
      <alignment vertical="center"/>
    </xf>
    <xf numFmtId="44" fontId="7" fillId="0" borderId="11" xfId="2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9" fillId="2" borderId="21" xfId="0" applyFont="1" applyFill="1" applyBorder="1" applyAlignment="1">
      <alignment horizontal="center" wrapText="1" readingOrder="1"/>
    </xf>
    <xf numFmtId="0" fontId="9" fillId="2" borderId="22" xfId="0" applyFont="1" applyFill="1" applyBorder="1" applyAlignment="1">
      <alignment horizontal="center" wrapText="1" readingOrder="1"/>
    </xf>
    <xf numFmtId="0" fontId="9" fillId="2" borderId="23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219075</xdr:colOff>
      <xdr:row>4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00025"/>
          <a:ext cx="17430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657225</xdr:colOff>
      <xdr:row>3</xdr:row>
      <xdr:rowOff>38100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762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1476375</xdr:colOff>
      <xdr:row>3</xdr:row>
      <xdr:rowOff>47625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"/>
          <a:ext cx="1781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"/>
  <sheetViews>
    <sheetView showGridLines="0" tabSelected="1" view="pageBreakPreview" zoomScaleSheetLayoutView="100" workbookViewId="0" topLeftCell="A1">
      <selection activeCell="A3" sqref="A3:J3"/>
    </sheetView>
  </sheetViews>
  <sheetFormatPr defaultColWidth="11.421875" defaultRowHeight="15"/>
  <cols>
    <col min="1" max="1" width="14.140625" style="0" bestFit="1" customWidth="1"/>
    <col min="2" max="2" width="8.8515625" style="0" customWidth="1"/>
    <col min="4" max="4" width="27.00390625" style="0" bestFit="1" customWidth="1"/>
    <col min="5" max="5" width="31.7109375" style="0" bestFit="1" customWidth="1"/>
    <col min="6" max="6" width="19.140625" style="0" bestFit="1" customWidth="1"/>
    <col min="7" max="7" width="12.421875" style="0" customWidth="1"/>
    <col min="8" max="8" width="17.57421875" style="0" customWidth="1"/>
    <col min="9" max="9" width="16.8515625" style="0" customWidth="1"/>
    <col min="10" max="10" width="10.421875" style="0" customWidth="1"/>
  </cols>
  <sheetData>
    <row r="2" spans="1:10" ht="1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0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9.95" customHeight="1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63" customHeight="1">
      <c r="A5" s="49" t="s">
        <v>9</v>
      </c>
      <c r="B5" s="51" t="s">
        <v>10</v>
      </c>
      <c r="C5" s="51" t="s">
        <v>11</v>
      </c>
      <c r="D5" s="51" t="s">
        <v>12</v>
      </c>
      <c r="E5" s="51" t="s">
        <v>13</v>
      </c>
      <c r="F5" s="53" t="s">
        <v>14</v>
      </c>
      <c r="G5" s="51" t="s">
        <v>15</v>
      </c>
      <c r="H5" s="44" t="s">
        <v>16</v>
      </c>
      <c r="I5" s="46" t="s">
        <v>17</v>
      </c>
      <c r="J5" s="47"/>
    </row>
    <row r="6" spans="1:10" ht="21" thickBot="1">
      <c r="A6" s="50"/>
      <c r="B6" s="52"/>
      <c r="C6" s="52"/>
      <c r="D6" s="52"/>
      <c r="E6" s="52"/>
      <c r="F6" s="54"/>
      <c r="G6" s="52"/>
      <c r="H6" s="45"/>
      <c r="I6" s="7" t="s">
        <v>18</v>
      </c>
      <c r="J6" s="8" t="s">
        <v>19</v>
      </c>
    </row>
    <row r="7" spans="1:10" ht="31.5" customHeight="1">
      <c r="A7" s="9" t="s">
        <v>20</v>
      </c>
      <c r="B7" s="10" t="s">
        <v>28</v>
      </c>
      <c r="C7" s="10" t="s">
        <v>22</v>
      </c>
      <c r="D7" s="11" t="s">
        <v>23</v>
      </c>
      <c r="E7" s="12" t="s">
        <v>24</v>
      </c>
      <c r="F7" s="13">
        <v>540000000</v>
      </c>
      <c r="G7" s="12" t="s">
        <v>37</v>
      </c>
      <c r="H7" s="13">
        <v>487500000</v>
      </c>
      <c r="I7" s="13">
        <v>52500000</v>
      </c>
      <c r="J7" s="14">
        <f>I7*1/H7</f>
        <v>0.1076923076923077</v>
      </c>
    </row>
    <row r="8" spans="1:10" ht="30.75" customHeight="1">
      <c r="A8" s="9" t="s">
        <v>20</v>
      </c>
      <c r="B8" s="10" t="s">
        <v>21</v>
      </c>
      <c r="C8" s="10" t="s">
        <v>25</v>
      </c>
      <c r="D8" s="11" t="s">
        <v>26</v>
      </c>
      <c r="E8" s="12" t="s">
        <v>27</v>
      </c>
      <c r="F8" s="13">
        <v>609801665.27</v>
      </c>
      <c r="G8" s="12" t="s">
        <v>37</v>
      </c>
      <c r="H8" s="13">
        <v>537739797.3321059</v>
      </c>
      <c r="I8" s="13">
        <v>72061867.93789402</v>
      </c>
      <c r="J8" s="14">
        <f>I8*1/H8</f>
        <v>0.13400880555133787</v>
      </c>
    </row>
    <row r="9" spans="1:10" ht="30.75" customHeight="1">
      <c r="A9" s="9" t="s">
        <v>20</v>
      </c>
      <c r="B9" s="10" t="s">
        <v>28</v>
      </c>
      <c r="C9" s="10" t="s">
        <v>29</v>
      </c>
      <c r="D9" s="11" t="s">
        <v>26</v>
      </c>
      <c r="E9" s="11" t="s">
        <v>30</v>
      </c>
      <c r="F9" s="15">
        <v>255769230</v>
      </c>
      <c r="G9" s="12" t="s">
        <v>37</v>
      </c>
      <c r="H9" s="13">
        <v>231415460</v>
      </c>
      <c r="I9" s="13">
        <v>24353770</v>
      </c>
      <c r="J9" s="14">
        <f>I9*1/H9</f>
        <v>0.10523830171069816</v>
      </c>
    </row>
    <row r="10" spans="1:10" ht="28.5" customHeight="1" thickBot="1">
      <c r="A10" s="16"/>
      <c r="B10" s="17"/>
      <c r="C10" s="17"/>
      <c r="D10" s="17"/>
      <c r="E10" s="17"/>
      <c r="F10" s="18">
        <f>SUM(F7:F9)</f>
        <v>1405570895.27</v>
      </c>
      <c r="G10" s="17"/>
      <c r="H10" s="19">
        <f>SUM(H7:H9)</f>
        <v>1256655257.3321059</v>
      </c>
      <c r="I10" s="19">
        <f>SUM(I7:I9)</f>
        <v>148915637.93789402</v>
      </c>
      <c r="J10" s="20">
        <f>I10*1/H10</f>
        <v>0.11850158352422262</v>
      </c>
    </row>
    <row r="12" spans="8:9" ht="15">
      <c r="H12" s="2"/>
      <c r="I12" s="2"/>
    </row>
  </sheetData>
  <mergeCells count="12">
    <mergeCell ref="H5:H6"/>
    <mergeCell ref="I5:J5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480314960629921" bottom="0.7480314960629921" header="0" footer="0"/>
  <pageSetup fitToHeight="0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showGridLines="0" view="pageBreakPreview" zoomScaleSheetLayoutView="100" workbookViewId="0" topLeftCell="A1">
      <selection activeCell="F13" sqref="F13"/>
    </sheetView>
  </sheetViews>
  <sheetFormatPr defaultColWidth="11.421875" defaultRowHeight="15"/>
  <cols>
    <col min="1" max="1" width="16.57421875" style="0" customWidth="1"/>
    <col min="2" max="2" width="19.00390625" style="0" customWidth="1"/>
    <col min="3" max="3" width="16.140625" style="0" customWidth="1"/>
    <col min="4" max="4" width="16.57421875" style="0" customWidth="1"/>
    <col min="5" max="5" width="18.8515625" style="0" customWidth="1"/>
    <col min="6" max="6" width="19.140625" style="0" bestFit="1" customWidth="1"/>
  </cols>
  <sheetData>
    <row r="2" spans="1:6" ht="15">
      <c r="A2" s="21"/>
      <c r="B2" s="21"/>
      <c r="C2" s="21"/>
      <c r="D2" s="21"/>
      <c r="E2" s="21"/>
      <c r="F2" s="21"/>
    </row>
    <row r="3" spans="1:6" ht="15">
      <c r="A3" s="21"/>
      <c r="B3" s="21"/>
      <c r="C3" s="21"/>
      <c r="D3" s="21"/>
      <c r="E3" s="21"/>
      <c r="F3" s="21"/>
    </row>
    <row r="4" spans="1:6" ht="15.75" thickBot="1">
      <c r="A4" s="21"/>
      <c r="B4" s="21"/>
      <c r="C4" s="21"/>
      <c r="D4" s="21"/>
      <c r="E4" s="21"/>
      <c r="F4" s="21"/>
    </row>
    <row r="5" spans="1:6" ht="15" thickBot="1">
      <c r="A5" s="59" t="s">
        <v>0</v>
      </c>
      <c r="B5" s="60"/>
      <c r="C5" s="60"/>
      <c r="D5" s="60"/>
      <c r="E5" s="61"/>
      <c r="F5" s="22" t="s">
        <v>1</v>
      </c>
    </row>
    <row r="6" spans="1:6" ht="22.5" customHeight="1" thickBot="1">
      <c r="A6" s="62" t="s">
        <v>41</v>
      </c>
      <c r="B6" s="63"/>
      <c r="C6" s="63"/>
      <c r="D6" s="63"/>
      <c r="E6" s="63"/>
      <c r="F6" s="43">
        <v>1273652583.2416472</v>
      </c>
    </row>
    <row r="7" spans="1:6" ht="22.5" customHeight="1">
      <c r="A7" s="62" t="s">
        <v>42</v>
      </c>
      <c r="B7" s="63"/>
      <c r="C7" s="63"/>
      <c r="D7" s="63"/>
      <c r="E7" s="63"/>
      <c r="F7" s="24">
        <v>1273652583.2416472</v>
      </c>
    </row>
    <row r="8" spans="1:6" ht="23.25" customHeight="1">
      <c r="A8" s="55" t="s">
        <v>2</v>
      </c>
      <c r="B8" s="56"/>
      <c r="C8" s="56"/>
      <c r="D8" s="56"/>
      <c r="E8" s="56"/>
      <c r="F8" s="23">
        <v>7088816.34</v>
      </c>
    </row>
    <row r="9" spans="1:6" ht="23.25" customHeight="1">
      <c r="A9" s="55" t="s">
        <v>3</v>
      </c>
      <c r="B9" s="56"/>
      <c r="C9" s="56"/>
      <c r="D9" s="56"/>
      <c r="E9" s="56"/>
      <c r="F9" s="23">
        <f>F7-F8</f>
        <v>1266563766.9016473</v>
      </c>
    </row>
    <row r="10" spans="1:6" ht="19.5" customHeight="1">
      <c r="A10" s="64" t="s">
        <v>4</v>
      </c>
      <c r="B10" s="65"/>
      <c r="C10" s="65"/>
      <c r="D10" s="65"/>
      <c r="E10" s="65"/>
      <c r="F10" s="25">
        <v>2408510</v>
      </c>
    </row>
    <row r="11" spans="1:6" ht="20.25" customHeight="1">
      <c r="A11" s="55" t="s">
        <v>5</v>
      </c>
      <c r="B11" s="56"/>
      <c r="C11" s="56"/>
      <c r="D11" s="56"/>
      <c r="E11" s="56"/>
      <c r="F11" s="25">
        <f>F9-F10</f>
        <v>1264155256.9016473</v>
      </c>
    </row>
    <row r="12" spans="1:6" ht="20.25" customHeight="1">
      <c r="A12" s="55" t="s">
        <v>6</v>
      </c>
      <c r="B12" s="56"/>
      <c r="C12" s="56"/>
      <c r="D12" s="56"/>
      <c r="E12" s="56"/>
      <c r="F12" s="25">
        <v>7500000</v>
      </c>
    </row>
    <row r="13" spans="1:6" ht="25.5" customHeight="1" thickBot="1">
      <c r="A13" s="57" t="s">
        <v>40</v>
      </c>
      <c r="B13" s="58"/>
      <c r="C13" s="58"/>
      <c r="D13" s="58"/>
      <c r="E13" s="58"/>
      <c r="F13" s="26">
        <f>F11-F12</f>
        <v>1256655256.9016473</v>
      </c>
    </row>
  </sheetData>
  <mergeCells count="9">
    <mergeCell ref="A12:E12"/>
    <mergeCell ref="A13:E13"/>
    <mergeCell ref="A5:E5"/>
    <mergeCell ref="A6:E6"/>
    <mergeCell ref="A8:E8"/>
    <mergeCell ref="A9:E9"/>
    <mergeCell ref="A10:E10"/>
    <mergeCell ref="A11:E11"/>
    <mergeCell ref="A7:E7"/>
  </mergeCells>
  <printOptions horizont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8"/>
  <sheetViews>
    <sheetView showGridLines="0" view="pageBreakPreview" zoomScaleSheetLayoutView="100" workbookViewId="0" topLeftCell="A7">
      <selection activeCell="B11" sqref="B11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3" width="24.8515625" style="0" customWidth="1"/>
  </cols>
  <sheetData>
    <row r="1" spans="2:3" ht="15">
      <c r="B1" s="21"/>
      <c r="C1" s="21"/>
    </row>
    <row r="2" spans="2:3" ht="15">
      <c r="B2" s="21"/>
      <c r="C2" s="21"/>
    </row>
    <row r="3" spans="2:3" ht="15">
      <c r="B3" s="21"/>
      <c r="C3" s="21"/>
    </row>
    <row r="4" spans="2:3" ht="15" thickBot="1">
      <c r="B4" s="27"/>
      <c r="C4" s="27"/>
    </row>
    <row r="5" spans="2:3" ht="15" thickBot="1">
      <c r="B5" s="28"/>
      <c r="C5" s="29" t="s">
        <v>38</v>
      </c>
    </row>
    <row r="6" spans="2:3" ht="15">
      <c r="B6" s="30" t="s">
        <v>31</v>
      </c>
      <c r="C6" s="31">
        <v>118503000000</v>
      </c>
    </row>
    <row r="7" spans="2:3" ht="15" thickBot="1">
      <c r="B7" s="32" t="s">
        <v>32</v>
      </c>
      <c r="C7" s="33">
        <f>+Amortización!F13</f>
        <v>1256655256.9016473</v>
      </c>
    </row>
    <row r="8" spans="2:4" ht="15" thickBot="1">
      <c r="B8" s="34" t="s">
        <v>33</v>
      </c>
      <c r="C8" s="35">
        <f>C7/C6</f>
        <v>0.010604417245990797</v>
      </c>
      <c r="D8" s="3"/>
    </row>
    <row r="9" spans="2:3" ht="15">
      <c r="B9" s="27"/>
      <c r="C9" s="21"/>
    </row>
    <row r="10" spans="2:3" ht="15">
      <c r="B10" s="27"/>
      <c r="C10" s="21"/>
    </row>
    <row r="11" spans="2:4" ht="15">
      <c r="B11" s="27" t="s">
        <v>34</v>
      </c>
      <c r="C11" s="27"/>
      <c r="D11" s="1"/>
    </row>
    <row r="12" spans="2:4" ht="15">
      <c r="B12" s="36" t="s">
        <v>36</v>
      </c>
      <c r="C12" s="37"/>
      <c r="D12" s="6"/>
    </row>
    <row r="13" spans="2:4" ht="15">
      <c r="B13" s="37"/>
      <c r="C13" s="37"/>
      <c r="D13" s="6"/>
    </row>
    <row r="14" spans="2:3" ht="15" thickBot="1">
      <c r="B14" s="27"/>
      <c r="C14" s="21"/>
    </row>
    <row r="15" spans="2:3" ht="15" thickBot="1">
      <c r="B15" s="38"/>
      <c r="C15" s="29" t="s">
        <v>38</v>
      </c>
    </row>
    <row r="16" spans="2:4" ht="15">
      <c r="B16" s="30" t="s">
        <v>35</v>
      </c>
      <c r="C16" s="39">
        <v>844390762</v>
      </c>
      <c r="D16" s="5"/>
    </row>
    <row r="17" spans="2:3" ht="15" thickBot="1">
      <c r="B17" s="40" t="s">
        <v>32</v>
      </c>
      <c r="C17" s="41">
        <f>C7</f>
        <v>1256655256.9016473</v>
      </c>
    </row>
    <row r="18" spans="2:3" ht="15" thickBot="1">
      <c r="B18" s="34" t="s">
        <v>33</v>
      </c>
      <c r="C18" s="42">
        <f>C17/C16</f>
        <v>1.4882389924839647</v>
      </c>
    </row>
    <row r="22" ht="15">
      <c r="C22" s="4"/>
    </row>
    <row r="23" ht="15">
      <c r="C23" s="4"/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</sheetData>
  <conditionalFormatting sqref="C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" right="0.7" top="0.75" bottom="0.75" header="0.3" footer="0.3"/>
  <pageSetup fitToHeight="0" fitToWidth="1"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2016-10-25T14:27:23Z</cp:lastPrinted>
  <dcterms:created xsi:type="dcterms:W3CDTF">2016-06-13T19:42:18Z</dcterms:created>
  <dcterms:modified xsi:type="dcterms:W3CDTF">2018-04-30T18:09:39Z</dcterms:modified>
  <cp:category/>
  <cp:version/>
  <cp:contentType/>
  <cp:contentStatus/>
</cp:coreProperties>
</file>